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ocuments\ACOORDE\Site web\Site Revu\Dynamique d'équipe\Assistants médicaux\"/>
    </mc:Choice>
  </mc:AlternateContent>
  <xr:revisionPtr revIDLastSave="0" documentId="13_ncr:1_{A960EA28-1606-4644-A0F8-5CA54F429FBB}" xr6:coauthVersionLast="47" xr6:coauthVersionMax="47" xr10:uidLastSave="{00000000-0000-0000-0000-000000000000}"/>
  <bookViews>
    <workbookView xWindow="-120" yWindow="-120" windowWidth="25440" windowHeight="15390" xr2:uid="{CAF049BA-53AA-4AE2-85A1-51D9073E618F}"/>
  </bookViews>
  <sheets>
    <sheet name="Cas n°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2" l="1"/>
  <c r="G15" i="2"/>
  <c r="H15" i="2" s="1"/>
  <c r="F15" i="2"/>
  <c r="J19" i="2" l="1"/>
  <c r="L19" i="2" s="1"/>
  <c r="J20" i="2"/>
  <c r="L20" i="2" s="1"/>
  <c r="J18" i="2"/>
  <c r="L18" i="2" s="1"/>
  <c r="J17" i="2"/>
  <c r="L17" i="2" s="1"/>
  <c r="G4" i="2" l="1"/>
  <c r="H4" i="2" s="1"/>
  <c r="F4" i="2"/>
  <c r="J8" i="2" l="1"/>
  <c r="L8" i="2" s="1"/>
  <c r="J9" i="2"/>
  <c r="L9" i="2" s="1"/>
  <c r="J6" i="2"/>
  <c r="L6" i="2" s="1"/>
  <c r="J7" i="2"/>
  <c r="L7" i="2" s="1"/>
</calcChain>
</file>

<file path=xl/sharedStrings.xml><?xml version="1.0" encoding="utf-8"?>
<sst xmlns="http://schemas.openxmlformats.org/spreadsheetml/2006/main" count="41" uniqueCount="24">
  <si>
    <t>Assistants médicaux</t>
  </si>
  <si>
    <t>BRUT mensuel</t>
  </si>
  <si>
    <t>NET mensuel</t>
  </si>
  <si>
    <t>Cout employeur mensuel</t>
  </si>
  <si>
    <t>Cout employeur annuel</t>
  </si>
  <si>
    <t>Aide CPAM</t>
  </si>
  <si>
    <t>Année 1</t>
  </si>
  <si>
    <t>Année 2</t>
  </si>
  <si>
    <t>Année 3</t>
  </si>
  <si>
    <t>Année 5</t>
  </si>
  <si>
    <t>Soit par 1/2 journée</t>
  </si>
  <si>
    <t>Cout assistant médical</t>
  </si>
  <si>
    <t xml:space="preserve">Option 1 : </t>
  </si>
  <si>
    <t>Qualification 8</t>
  </si>
  <si>
    <t>Qualification 10</t>
  </si>
  <si>
    <t>Convention collective 2023, entre</t>
  </si>
  <si>
    <t>A modifier si qualification différente</t>
  </si>
  <si>
    <t>Reste à charge</t>
  </si>
  <si>
    <t xml:space="preserve"> 1/2 ETP </t>
  </si>
  <si>
    <t xml:space="preserve"> 1 ETP </t>
  </si>
  <si>
    <t>Années suivantes</t>
  </si>
  <si>
    <t xml:space="preserve">Il existe des majorations en cas de très grosse patientèle. </t>
  </si>
  <si>
    <t>à modifier selon la qualification</t>
  </si>
  <si>
    <t xml:space="preserve">Option 2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</si>
</sst>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&quot;€&quot;_-;\-* #,##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rgb="FF00B0F0"/>
      </top>
      <bottom style="hair">
        <color rgb="FF00B0F0"/>
      </bottom>
      <diagonal/>
    </border>
    <border>
      <left style="thin">
        <color indexed="64"/>
      </left>
      <right style="thin">
        <color indexed="64"/>
      </right>
      <top style="hair">
        <color rgb="FF00B0F0"/>
      </top>
      <bottom style="hair">
        <color rgb="FF00B0F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2" fillId="0" borderId="4" xfId="1" applyNumberFormat="1" applyFont="1" applyBorder="1"/>
    <xf numFmtId="164" fontId="2" fillId="0" borderId="7" xfId="1" applyNumberFormat="1" applyFont="1" applyBorder="1"/>
    <xf numFmtId="0" fontId="2" fillId="0" borderId="9" xfId="0" applyFont="1" applyBorder="1"/>
    <xf numFmtId="164" fontId="2" fillId="0" borderId="8" xfId="1" applyNumberFormat="1" applyFont="1" applyBorder="1"/>
    <xf numFmtId="0" fontId="2" fillId="0" borderId="5" xfId="0" applyFont="1" applyBorder="1"/>
    <xf numFmtId="0" fontId="2" fillId="4" borderId="5" xfId="0" applyFont="1" applyFill="1" applyBorder="1" applyAlignment="1">
      <alignment horizontal="center"/>
    </xf>
    <xf numFmtId="164" fontId="2" fillId="4" borderId="2" xfId="1" applyNumberFormat="1" applyFont="1" applyFill="1" applyBorder="1"/>
    <xf numFmtId="164" fontId="2" fillId="4" borderId="9" xfId="0" applyNumberFormat="1" applyFont="1" applyFill="1" applyBorder="1"/>
    <xf numFmtId="0" fontId="2" fillId="5" borderId="10" xfId="0" applyFont="1" applyFill="1" applyBorder="1" applyAlignment="1">
      <alignment horizontal="center"/>
    </xf>
    <xf numFmtId="164" fontId="2" fillId="5" borderId="11" xfId="0" applyNumberFormat="1" applyFont="1" applyFill="1" applyBorder="1"/>
    <xf numFmtId="0" fontId="2" fillId="4" borderId="10" xfId="0" applyFont="1" applyFill="1" applyBorder="1" applyAlignment="1">
      <alignment horizontal="center"/>
    </xf>
    <xf numFmtId="164" fontId="2" fillId="4" borderId="11" xfId="0" applyNumberFormat="1" applyFont="1" applyFill="1" applyBorder="1"/>
    <xf numFmtId="0" fontId="2" fillId="0" borderId="6" xfId="0" applyFont="1" applyBorder="1"/>
    <xf numFmtId="0" fontId="2" fillId="0" borderId="7" xfId="0" applyFont="1" applyBorder="1"/>
    <xf numFmtId="0" fontId="2" fillId="4" borderId="7" xfId="0" applyFont="1" applyFill="1" applyBorder="1" applyAlignment="1">
      <alignment horizontal="center"/>
    </xf>
    <xf numFmtId="164" fontId="2" fillId="4" borderId="8" xfId="1" applyNumberFormat="1" applyFont="1" applyFill="1" applyBorder="1"/>
    <xf numFmtId="164" fontId="2" fillId="4" borderId="12" xfId="0" applyNumberFormat="1" applyFont="1" applyFill="1" applyBorder="1"/>
    <xf numFmtId="44" fontId="2" fillId="4" borderId="9" xfId="0" applyNumberFormat="1" applyFont="1" applyFill="1" applyBorder="1"/>
    <xf numFmtId="44" fontId="2" fillId="5" borderId="11" xfId="0" applyNumberFormat="1" applyFont="1" applyFill="1" applyBorder="1"/>
    <xf numFmtId="44" fontId="2" fillId="4" borderId="11" xfId="0" applyNumberFormat="1" applyFont="1" applyFill="1" applyBorder="1"/>
    <xf numFmtId="44" fontId="2" fillId="4" borderId="12" xfId="0" applyNumberFormat="1" applyFont="1" applyFill="1" applyBorder="1"/>
    <xf numFmtId="0" fontId="0" fillId="0" borderId="9" xfId="0" applyBorder="1"/>
    <xf numFmtId="0" fontId="3" fillId="2" borderId="13" xfId="0" applyFont="1" applyFill="1" applyBorder="1" applyAlignment="1">
      <alignment horizontal="center" vertical="center" wrapText="1"/>
    </xf>
    <xf numFmtId="164" fontId="2" fillId="5" borderId="4" xfId="1" applyNumberFormat="1" applyFont="1" applyFill="1" applyBorder="1"/>
    <xf numFmtId="164" fontId="2" fillId="4" borderId="4" xfId="1" applyNumberFormat="1" applyFont="1" applyFill="1" applyBorder="1"/>
    <xf numFmtId="12" fontId="2" fillId="0" borderId="0" xfId="2" applyNumberFormat="1" applyFont="1"/>
    <xf numFmtId="12" fontId="2" fillId="0" borderId="0" xfId="0" applyNumberFormat="1" applyFont="1"/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6" fillId="0" borderId="0" xfId="0" applyFo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164" fontId="2" fillId="4" borderId="2" xfId="1" applyNumberFormat="1" applyFont="1" applyFill="1" applyBorder="1" applyAlignment="1">
      <alignment vertical="center"/>
    </xf>
    <xf numFmtId="164" fontId="2" fillId="4" borderId="9" xfId="0" applyNumberFormat="1" applyFont="1" applyFill="1" applyBorder="1" applyAlignment="1">
      <alignment vertical="center"/>
    </xf>
    <xf numFmtId="44" fontId="2" fillId="4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5" borderId="10" xfId="0" applyFont="1" applyFill="1" applyBorder="1" applyAlignment="1">
      <alignment horizontal="center" vertical="center"/>
    </xf>
    <xf numFmtId="164" fontId="2" fillId="5" borderId="4" xfId="1" applyNumberFormat="1" applyFont="1" applyFill="1" applyBorder="1" applyAlignment="1">
      <alignment vertical="center"/>
    </xf>
    <xf numFmtId="164" fontId="2" fillId="5" borderId="11" xfId="0" applyNumberFormat="1" applyFont="1" applyFill="1" applyBorder="1" applyAlignment="1">
      <alignment vertical="center"/>
    </xf>
    <xf numFmtId="44" fontId="2" fillId="5" borderId="11" xfId="0" applyNumberFormat="1" applyFont="1" applyFill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164" fontId="2" fillId="4" borderId="4" xfId="1" applyNumberFormat="1" applyFont="1" applyFill="1" applyBorder="1" applyAlignment="1">
      <alignment vertical="center"/>
    </xf>
    <xf numFmtId="164" fontId="2" fillId="4" borderId="11" xfId="0" applyNumberFormat="1" applyFont="1" applyFill="1" applyBorder="1" applyAlignment="1">
      <alignment vertical="center"/>
    </xf>
    <xf numFmtId="44" fontId="2" fillId="4" borderId="11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164" fontId="2" fillId="4" borderId="8" xfId="1" applyNumberFormat="1" applyFont="1" applyFill="1" applyBorder="1" applyAlignment="1">
      <alignment vertical="center"/>
    </xf>
    <xf numFmtId="164" fontId="2" fillId="4" borderId="12" xfId="0" applyNumberFormat="1" applyFont="1" applyFill="1" applyBorder="1" applyAlignment="1">
      <alignment vertical="center"/>
    </xf>
    <xf numFmtId="44" fontId="2" fillId="4" borderId="12" xfId="0" applyNumberFormat="1" applyFont="1" applyFill="1" applyBorder="1" applyAlignment="1">
      <alignment vertical="center"/>
    </xf>
    <xf numFmtId="164" fontId="2" fillId="3" borderId="6" xfId="1" applyNumberFormat="1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0" fontId="2" fillId="2" borderId="14" xfId="0" applyFont="1" applyFill="1" applyBorder="1"/>
    <xf numFmtId="0" fontId="4" fillId="2" borderId="15" xfId="0" applyFont="1" applyFill="1" applyBorder="1" applyAlignment="1">
      <alignment horizontal="center"/>
    </xf>
    <xf numFmtId="0" fontId="2" fillId="2" borderId="16" xfId="0" applyFont="1" applyFill="1" applyBorder="1"/>
    <xf numFmtId="164" fontId="7" fillId="0" borderId="8" xfId="1" applyNumberFormat="1" applyFont="1" applyFill="1" applyBorder="1"/>
    <xf numFmtId="0" fontId="6" fillId="3" borderId="0" xfId="0" applyFont="1" applyFill="1"/>
    <xf numFmtId="0" fontId="2" fillId="3" borderId="0" xfId="0" applyFont="1" applyFill="1"/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44" fontId="2" fillId="0" borderId="0" xfId="0" applyNumberFormat="1" applyFont="1" applyFill="1" applyBorder="1" applyAlignment="1">
      <alignment vertical="center"/>
    </xf>
  </cellXfs>
  <cellStyles count="3">
    <cellStyle name="Milliers" xfId="2" builtinId="3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D6F4D-3C13-4883-923F-6A71663C5399}">
  <dimension ref="A1:L28"/>
  <sheetViews>
    <sheetView tabSelected="1" workbookViewId="0"/>
  </sheetViews>
  <sheetFormatPr baseColWidth="10" defaultRowHeight="15.75" x14ac:dyDescent="0.25"/>
  <cols>
    <col min="1" max="1" width="6" style="1" customWidth="1"/>
    <col min="2" max="2" width="15.42578125" style="1" customWidth="1"/>
    <col min="3" max="3" width="19.7109375" style="1" customWidth="1"/>
    <col min="4" max="4" width="6.28515625" style="1" customWidth="1"/>
    <col min="5" max="5" width="10" style="1" customWidth="1"/>
    <col min="6" max="6" width="9.42578125" style="1" customWidth="1"/>
    <col min="7" max="7" width="18.5703125" style="1" customWidth="1"/>
    <col min="8" max="8" width="13.85546875" style="1" customWidth="1"/>
    <col min="9" max="9" width="5.42578125" style="1" customWidth="1"/>
    <col min="10" max="10" width="11.7109375" style="1" customWidth="1"/>
    <col min="11" max="11" width="4.140625" style="1" customWidth="1"/>
    <col min="12" max="12" width="12.140625" customWidth="1"/>
    <col min="13" max="13" width="4.5703125" customWidth="1"/>
    <col min="14" max="14" width="3.5703125" customWidth="1"/>
  </cols>
  <sheetData>
    <row r="1" spans="1:12" ht="18.75" x14ac:dyDescent="0.3">
      <c r="C1" s="64" t="s">
        <v>12</v>
      </c>
      <c r="D1" s="65" t="s">
        <v>18</v>
      </c>
      <c r="E1" s="66"/>
      <c r="H1" s="67"/>
      <c r="I1" s="68" t="s">
        <v>11</v>
      </c>
      <c r="J1" s="69"/>
      <c r="K1"/>
    </row>
    <row r="3" spans="1:12" ht="48" customHeight="1" x14ac:dyDescent="0.25">
      <c r="B3" s="2" t="s">
        <v>0</v>
      </c>
      <c r="C3" s="3"/>
      <c r="E3" s="6" t="s">
        <v>1</v>
      </c>
      <c r="F3" s="7" t="s">
        <v>2</v>
      </c>
      <c r="G3" s="7" t="s">
        <v>3</v>
      </c>
      <c r="H3" s="8" t="s">
        <v>4</v>
      </c>
      <c r="J3" s="31" t="s">
        <v>17</v>
      </c>
      <c r="L3" s="31" t="s">
        <v>10</v>
      </c>
    </row>
    <row r="4" spans="1:12" x14ac:dyDescent="0.25">
      <c r="B4" s="4" t="s">
        <v>15</v>
      </c>
      <c r="C4" s="5"/>
      <c r="E4" s="63">
        <f>+C5/2</f>
        <v>1025.31</v>
      </c>
      <c r="F4" s="10">
        <f>+E4-(E4*0.22)</f>
        <v>799.74180000000001</v>
      </c>
      <c r="G4" s="10">
        <f>E4+(E4*0.45)</f>
        <v>1486.6994999999999</v>
      </c>
      <c r="H4" s="70">
        <f>+G4*12</f>
        <v>17840.394</v>
      </c>
      <c r="J4" s="11"/>
      <c r="L4" s="30"/>
    </row>
    <row r="5" spans="1:12" x14ac:dyDescent="0.25">
      <c r="B5" s="36" t="s">
        <v>13</v>
      </c>
      <c r="C5" s="9">
        <v>2050.62</v>
      </c>
      <c r="E5" s="71" t="s">
        <v>22</v>
      </c>
      <c r="F5" s="72"/>
      <c r="G5" s="72"/>
      <c r="J5" s="11"/>
      <c r="L5" s="30"/>
    </row>
    <row r="6" spans="1:12" s="46" customFormat="1" ht="18" customHeight="1" x14ac:dyDescent="0.25">
      <c r="A6" s="39"/>
      <c r="B6" s="37" t="s">
        <v>14</v>
      </c>
      <c r="C6" s="12">
        <v>2275.69</v>
      </c>
      <c r="D6" s="39"/>
      <c r="E6" s="40" t="s">
        <v>5</v>
      </c>
      <c r="F6" s="41"/>
      <c r="G6" s="42" t="s">
        <v>6</v>
      </c>
      <c r="H6" s="43">
        <v>18000</v>
      </c>
      <c r="I6" s="39"/>
      <c r="J6" s="44">
        <f>+H4-H6</f>
        <v>-159.60599999999977</v>
      </c>
      <c r="K6" s="39"/>
      <c r="L6" s="45">
        <f>+J6/253</f>
        <v>-0.6308537549407105</v>
      </c>
    </row>
    <row r="7" spans="1:12" s="46" customFormat="1" ht="18" customHeight="1" x14ac:dyDescent="0.25">
      <c r="A7" s="39"/>
      <c r="B7" s="39"/>
      <c r="C7" s="39"/>
      <c r="D7" s="39"/>
      <c r="E7" s="48"/>
      <c r="F7" s="39"/>
      <c r="G7" s="49" t="s">
        <v>7</v>
      </c>
      <c r="H7" s="50">
        <v>13500</v>
      </c>
      <c r="I7" s="39"/>
      <c r="J7" s="51">
        <f>+H4-H7</f>
        <v>4340.3940000000002</v>
      </c>
      <c r="K7" s="39"/>
      <c r="L7" s="52">
        <f t="shared" ref="L7:L9" si="0">+J7/253</f>
        <v>17.155707509881424</v>
      </c>
    </row>
    <row r="8" spans="1:12" s="46" customFormat="1" ht="18" customHeight="1" x14ac:dyDescent="0.25">
      <c r="A8" s="39"/>
      <c r="B8" s="47" t="s">
        <v>16</v>
      </c>
      <c r="C8" s="39"/>
      <c r="D8" s="39"/>
      <c r="E8" s="48"/>
      <c r="F8" s="39"/>
      <c r="G8" s="53" t="s">
        <v>8</v>
      </c>
      <c r="H8" s="54">
        <v>10500</v>
      </c>
      <c r="I8" s="39"/>
      <c r="J8" s="55">
        <f>+H4-H8</f>
        <v>7340.3940000000002</v>
      </c>
      <c r="K8" s="39"/>
      <c r="L8" s="56">
        <f t="shared" si="0"/>
        <v>29.013415019762846</v>
      </c>
    </row>
    <row r="9" spans="1:12" s="46" customFormat="1" ht="18" customHeight="1" x14ac:dyDescent="0.25">
      <c r="A9" s="39"/>
      <c r="B9" s="39"/>
      <c r="C9" s="39"/>
      <c r="D9" s="39"/>
      <c r="E9" s="57"/>
      <c r="F9" s="58"/>
      <c r="G9" s="59" t="s">
        <v>20</v>
      </c>
      <c r="H9" s="60">
        <v>10500</v>
      </c>
      <c r="I9" s="39"/>
      <c r="J9" s="61">
        <f>+H4-H9</f>
        <v>7340.3940000000002</v>
      </c>
      <c r="K9" s="39"/>
      <c r="L9" s="62">
        <f t="shared" si="0"/>
        <v>29.013415019762846</v>
      </c>
    </row>
    <row r="10" spans="1:12" s="46" customFormat="1" ht="18" customHeight="1" x14ac:dyDescent="0.25">
      <c r="A10" s="39"/>
      <c r="B10" s="39"/>
      <c r="C10" s="39"/>
      <c r="D10" s="39"/>
      <c r="E10" s="73"/>
      <c r="F10" s="73"/>
      <c r="G10" s="75"/>
      <c r="H10" s="76"/>
      <c r="I10" s="77"/>
      <c r="J10" s="78"/>
      <c r="K10" s="77"/>
      <c r="L10" s="79"/>
    </row>
    <row r="11" spans="1:12" x14ac:dyDescent="0.25">
      <c r="B11" s="39"/>
    </row>
    <row r="12" spans="1:12" ht="18.75" x14ac:dyDescent="0.3">
      <c r="C12" s="64" t="s">
        <v>23</v>
      </c>
      <c r="D12" s="65" t="s">
        <v>19</v>
      </c>
      <c r="E12" s="66"/>
      <c r="H12" s="67"/>
      <c r="I12" s="68" t="s">
        <v>11</v>
      </c>
      <c r="J12" s="69"/>
      <c r="K12"/>
    </row>
    <row r="14" spans="1:12" ht="48" customHeight="1" x14ac:dyDescent="0.25">
      <c r="B14" s="2" t="s">
        <v>0</v>
      </c>
      <c r="C14" s="3"/>
      <c r="E14" s="6" t="s">
        <v>1</v>
      </c>
      <c r="F14" s="7" t="s">
        <v>2</v>
      </c>
      <c r="G14" s="7" t="s">
        <v>3</v>
      </c>
      <c r="H14" s="8" t="s">
        <v>4</v>
      </c>
      <c r="J14" s="31" t="s">
        <v>17</v>
      </c>
      <c r="L14" s="31" t="s">
        <v>10</v>
      </c>
    </row>
    <row r="15" spans="1:12" x14ac:dyDescent="0.25">
      <c r="B15" s="4" t="s">
        <v>15</v>
      </c>
      <c r="C15" s="5"/>
      <c r="E15" s="63">
        <v>2051</v>
      </c>
      <c r="F15" s="10">
        <f>+E15-(E15*0.22)</f>
        <v>1599.78</v>
      </c>
      <c r="G15" s="10">
        <f>E15+(E15*0.45)</f>
        <v>2973.95</v>
      </c>
      <c r="H15" s="70">
        <f>+G15*12</f>
        <v>35687.399999999994</v>
      </c>
      <c r="J15" s="11"/>
      <c r="L15" s="30"/>
    </row>
    <row r="16" spans="1:12" x14ac:dyDescent="0.25">
      <c r="B16" s="36" t="s">
        <v>13</v>
      </c>
      <c r="C16" s="9">
        <v>2050.62</v>
      </c>
      <c r="E16" s="71" t="s">
        <v>22</v>
      </c>
      <c r="F16" s="72"/>
      <c r="G16" s="72"/>
      <c r="J16" s="11"/>
      <c r="L16" s="30"/>
    </row>
    <row r="17" spans="2:12" ht="18" customHeight="1" x14ac:dyDescent="0.25">
      <c r="B17" s="37" t="s">
        <v>14</v>
      </c>
      <c r="C17" s="12">
        <v>2275.69</v>
      </c>
      <c r="E17" s="2" t="s">
        <v>5</v>
      </c>
      <c r="F17" s="13"/>
      <c r="G17" s="14" t="s">
        <v>6</v>
      </c>
      <c r="H17" s="15">
        <v>36000</v>
      </c>
      <c r="J17" s="16">
        <f>+H15-H17</f>
        <v>-312.60000000000582</v>
      </c>
      <c r="L17" s="26">
        <f>+J17/253</f>
        <v>-1.2355731225296673</v>
      </c>
    </row>
    <row r="18" spans="2:12" ht="18" customHeight="1" x14ac:dyDescent="0.25">
      <c r="E18" s="4"/>
      <c r="G18" s="17" t="s">
        <v>7</v>
      </c>
      <c r="H18" s="32">
        <v>27000</v>
      </c>
      <c r="J18" s="18">
        <f>+H15-H18</f>
        <v>8687.3999999999942</v>
      </c>
      <c r="L18" s="27">
        <f t="shared" ref="L18:L20" si="1">+J18/253</f>
        <v>34.337549407114601</v>
      </c>
    </row>
    <row r="19" spans="2:12" ht="18" customHeight="1" x14ac:dyDescent="0.25">
      <c r="B19" s="38" t="s">
        <v>16</v>
      </c>
      <c r="E19" s="4"/>
      <c r="G19" s="19" t="s">
        <v>8</v>
      </c>
      <c r="H19" s="33">
        <v>21000</v>
      </c>
      <c r="J19" s="20">
        <f>+H15-H19</f>
        <v>14687.399999999994</v>
      </c>
      <c r="L19" s="28">
        <f t="shared" si="1"/>
        <v>58.052964426877445</v>
      </c>
    </row>
    <row r="20" spans="2:12" ht="18" customHeight="1" x14ac:dyDescent="0.25">
      <c r="E20" s="21"/>
      <c r="F20" s="22"/>
      <c r="G20" s="23" t="s">
        <v>9</v>
      </c>
      <c r="H20" s="24">
        <v>21000</v>
      </c>
      <c r="J20" s="25">
        <f>+H15-H20</f>
        <v>14687.399999999994</v>
      </c>
      <c r="L20" s="29">
        <f t="shared" si="1"/>
        <v>58.052964426877445</v>
      </c>
    </row>
    <row r="22" spans="2:12" ht="23.25" x14ac:dyDescent="0.35">
      <c r="E22" s="74" t="s">
        <v>21</v>
      </c>
    </row>
    <row r="26" spans="2:12" x14ac:dyDescent="0.25">
      <c r="E26" s="34"/>
    </row>
    <row r="28" spans="2:12" x14ac:dyDescent="0.25">
      <c r="E28" s="35"/>
    </row>
  </sheetData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Cas n°1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pierre de haas</cp:lastModifiedBy>
  <dcterms:created xsi:type="dcterms:W3CDTF">2019-10-18T11:19:00Z</dcterms:created>
  <dcterms:modified xsi:type="dcterms:W3CDTF">2024-03-03T19:59:36Z</dcterms:modified>
</cp:coreProperties>
</file>